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195" activeTab="2"/>
  </bookViews>
  <sheets>
    <sheet name="Budget Narrative" sheetId="1" r:id="rId1"/>
    <sheet name="RFC Budget Fom- Summary" sheetId="2" r:id="rId2"/>
    <sheet name="SlidingFeeScaleEff03012015" sheetId="3" r:id="rId3"/>
  </sheets>
  <definedNames>
    <definedName name="_xlnm.Print_Area" localSheetId="0">'Budget Narrative'!$A$1:$H$29</definedName>
    <definedName name="_xlnm.Print_Area" localSheetId="1">'RFC Budget Fom- Summary'!$A$1:$J$27</definedName>
  </definedNames>
  <calcPr fullCalcOnLoad="1"/>
</workbook>
</file>

<file path=xl/sharedStrings.xml><?xml version="1.0" encoding="utf-8"?>
<sst xmlns="http://schemas.openxmlformats.org/spreadsheetml/2006/main" count="129" uniqueCount="97">
  <si>
    <t xml:space="preserve">   Categories</t>
  </si>
  <si>
    <t>Personnel</t>
  </si>
  <si>
    <t>Fringe Benefits</t>
  </si>
  <si>
    <t>Travel</t>
  </si>
  <si>
    <t>Equipment</t>
  </si>
  <si>
    <t>Supplies</t>
  </si>
  <si>
    <t>Contractual</t>
  </si>
  <si>
    <t>(sum of 1 through 6)</t>
  </si>
  <si>
    <t>Total Charges</t>
  </si>
  <si>
    <t>(sum of 7 and 8)</t>
  </si>
  <si>
    <t xml:space="preserve">       Budget</t>
  </si>
  <si>
    <t>Indirect Costs</t>
  </si>
  <si>
    <t>Total Direct Costs</t>
  </si>
  <si>
    <t xml:space="preserve"> </t>
  </si>
  <si>
    <t>MQHC Grant</t>
  </si>
  <si>
    <t>Program</t>
  </si>
  <si>
    <t>Funds</t>
  </si>
  <si>
    <t>Project</t>
  </si>
  <si>
    <t>Non-MQHC</t>
  </si>
  <si>
    <t xml:space="preserve"> Funds</t>
  </si>
  <si>
    <t>SFY 2016</t>
  </si>
  <si>
    <t>Mississippi Qualified Health Center Grant Program</t>
  </si>
  <si>
    <t xml:space="preserve">REQUEST FOR PROPOSAL </t>
  </si>
  <si>
    <t xml:space="preserve">       </t>
  </si>
  <si>
    <t>MISSISSIPPI STATE DEPARTMENT OF HEALTH</t>
  </si>
  <si>
    <r>
      <t xml:space="preserve">Applicant: </t>
    </r>
    <r>
      <rPr>
        <b/>
        <u val="single"/>
        <sz val="12"/>
        <rFont val="Arial"/>
        <family val="2"/>
      </rPr>
      <t xml:space="preserve"> DELTA HEALTH CENTER, INC.</t>
    </r>
  </si>
  <si>
    <t>Staff Position</t>
  </si>
  <si>
    <t>Name</t>
  </si>
  <si>
    <t>% of Uninsured or Medically Indigent Patients Benefit</t>
  </si>
  <si>
    <t>Annual Salary</t>
  </si>
  <si>
    <t>MQHC Request</t>
  </si>
  <si>
    <t>% MQHC</t>
  </si>
  <si>
    <t>DHC Portion</t>
  </si>
  <si>
    <t>% DHC</t>
  </si>
  <si>
    <t>Nurse Practitioner</t>
  </si>
  <si>
    <t>Yolanda Murry</t>
  </si>
  <si>
    <t>Alyssa Simmons</t>
  </si>
  <si>
    <t>TOTAL</t>
  </si>
  <si>
    <t>c. Travel:</t>
  </si>
  <si>
    <t>d. Equipment:</t>
  </si>
  <si>
    <t>e. Supplies:</t>
  </si>
  <si>
    <t>f. Contractual:</t>
  </si>
  <si>
    <r>
      <t>g.</t>
    </r>
    <r>
      <rPr>
        <b/>
        <sz val="7"/>
        <color indexed="8"/>
        <rFont val="Times New Roman"/>
        <family val="1"/>
      </rPr>
      <t xml:space="preserve">    </t>
    </r>
    <r>
      <rPr>
        <b/>
        <sz val="11"/>
        <color indexed="8"/>
        <rFont val="Calibri"/>
        <family val="2"/>
      </rPr>
      <t>Indirect Costs:</t>
    </r>
  </si>
  <si>
    <t xml:space="preserve">Delta Health Center, Inc., a Federally Qualified Health Center (FQHC), has income streams that include grant funds and income from patient services. Grant funds DHC currently receive include Federal grant funding from HRSA through the FQHC and other related grant programs. DHC receives patient income including Medicaid, Medicare, Private Insurance and Self-Pay on a sliding fee scale. </t>
  </si>
  <si>
    <t>.</t>
  </si>
  <si>
    <t>Felicia White</t>
  </si>
  <si>
    <t>Funding Continuation Application</t>
  </si>
  <si>
    <t>F</t>
  </si>
  <si>
    <t>A</t>
  </si>
  <si>
    <t>B</t>
  </si>
  <si>
    <t>C</t>
  </si>
  <si>
    <t>D</t>
  </si>
  <si>
    <t>E</t>
  </si>
  <si>
    <t>100% Poverty</t>
  </si>
  <si>
    <t>100.01 - 120% Poverty</t>
  </si>
  <si>
    <t>121.01 - 140% Poverty</t>
  </si>
  <si>
    <t>141.01 - 160% of Poverty</t>
  </si>
  <si>
    <t>161.01 - 180% Poverty</t>
  </si>
  <si>
    <t xml:space="preserve"> 181.01 - 200% of Poverty</t>
  </si>
  <si>
    <t>Family Size</t>
  </si>
  <si>
    <t>From</t>
  </si>
  <si>
    <t xml:space="preserve">To </t>
  </si>
  <si>
    <t xml:space="preserve">Source Document: </t>
  </si>
  <si>
    <t>Department of Heath and Human Services: Annual Update of the HHS Poverty Guidelines</t>
  </si>
  <si>
    <t>Note:</t>
  </si>
  <si>
    <t xml:space="preserve">2. The nominal fee payment can consist of insurance co-payments, co-insurance, and or deductibles but no discount will be </t>
  </si>
  <si>
    <t>given until the patient responsibility exceeds $25.00</t>
  </si>
  <si>
    <t>4. The patient is 100% responsible for all injections (rocephin, depo-medrol, ect.).</t>
  </si>
  <si>
    <t>`</t>
  </si>
  <si>
    <t>Kenneth Kiser</t>
  </si>
  <si>
    <t>Family Practice</t>
  </si>
  <si>
    <t>STATE FISCAL YEAR 2017</t>
  </si>
  <si>
    <t>b. Fringe Benefits --The total cost of fringe benefits for the three staff will be $93,216 (Avg. of 14.7494% of annual salaries) which includes all of the mandatory benefits (FICA-SS, FICA-Medicare, SUTA, Workmen's Compensation Insurance, Medical Insurance, disability, life insurance, retirement, etc.)  MQHC funds requested to support fringes are $17,267.</t>
  </si>
  <si>
    <t>a. Personnel -- Currently, 91% of DHC's patient base is uninsured or medically indigent. This budget line item includes four medical staff providers. The staff will be partially funded through the grant which enables the health center to meet a critical need in the community. Total annual salaries of the staff are $632,000 MQHC funds of 17.71% are requested to support these salaries for a total of $111,900.</t>
  </si>
  <si>
    <t>Requested</t>
  </si>
  <si>
    <t>Funds for</t>
  </si>
  <si>
    <t>SFY 2017</t>
  </si>
  <si>
    <t>Total All Funds</t>
  </si>
  <si>
    <t>For</t>
  </si>
  <si>
    <t>MQHC Project</t>
  </si>
  <si>
    <t>Estimated</t>
  </si>
  <si>
    <t>Program Funds</t>
  </si>
  <si>
    <t>To be Requested</t>
  </si>
  <si>
    <t>For SFY 2018</t>
  </si>
  <si>
    <t>PART V- BUDGET INFORMATION FORM</t>
  </si>
  <si>
    <t>DELTA HEALTH CENTER, INC.</t>
  </si>
  <si>
    <t>SLIDING FEE SCALE</t>
  </si>
  <si>
    <t>(based on 2016 HHS Poverty Guidelines)</t>
  </si>
  <si>
    <t>SLIDING FEE SCALE FOR ALL MEDICAL (NOMINAL FEE ALL $25), LAB &amp; X-RAY (NOMINAL FEE OF 20%), DENTAL (NOMINAL FEE OF 40%), INJECTIONS NOMINAL FEE OF 100%) &amp; PROCEDURES HAVE A DIFFERENT SLIDING FEE SCALE (NOMINAL FEE OF 50%)</t>
  </si>
  <si>
    <t>effective date: March 1, 2016</t>
  </si>
  <si>
    <t>NOTE:  Federal Register Notice, January 25, 2016</t>
  </si>
  <si>
    <t>1.  Delta Health Center, Inc. has a nominal fee of $25.00 as the established NOMINAL FEE payment for patients who have qualified for the sliding fee discount.</t>
  </si>
  <si>
    <t>3. Dental Services requires a NOMINAL FEE OF 40% of the charges for services to be performed.</t>
  </si>
  <si>
    <t>5. The patient is required to pay a NOMINAL FEE OF 50% of charge for procedures done in the clinic.</t>
  </si>
  <si>
    <t>6. Lab &amp; X-Ray Requires a NOMINAL FEE OF payment of 20% of the charges.</t>
  </si>
  <si>
    <r>
      <t xml:space="preserve">Applicant: </t>
    </r>
    <r>
      <rPr>
        <b/>
        <u val="single"/>
        <sz val="12"/>
        <rFont val="Arial"/>
        <family val="2"/>
      </rPr>
      <t xml:space="preserve"> DELTA HEALTH CENTER, INC.                                               </t>
    </r>
  </si>
  <si>
    <r>
      <t xml:space="preserve">Date: </t>
    </r>
    <r>
      <rPr>
        <b/>
        <u val="single"/>
        <sz val="10"/>
        <rFont val="Arial"/>
        <family val="2"/>
      </rPr>
      <t>April 14, 2016</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</si>
</sst>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_(&quot;$&quot;* #,##0_);_(&quot;$&quot;* \(#,##0\);_(&quot;$&quot;* &quot;-&quot;??_);_(@_)"/>
    <numFmt numFmtId="168" formatCode="0.0000%"/>
    <numFmt numFmtId="169" formatCode="0.0%"/>
    <numFmt numFmtId="170" formatCode="0.00000%"/>
    <numFmt numFmtId="171" formatCode="&quot;$&quot;#,##0.000_);[Red]\(&quot;$&quot;#,##0.000\)"/>
    <numFmt numFmtId="172" formatCode="&quot;$&quot;#,##0.0000_);[Red]\(&quot;$&quot;#,##0.0000\)"/>
    <numFmt numFmtId="173" formatCode="&quot;$&quot;#,##0.00000_);[Red]\(&quot;$&quot;#,##0.00000\)"/>
    <numFmt numFmtId="174" formatCode="&quot;$&quot;#,##0"/>
  </numFmts>
  <fonts count="66">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2"/>
      <name val="Arial"/>
      <family val="2"/>
    </font>
    <font>
      <b/>
      <i/>
      <sz val="10"/>
      <name val="Arial"/>
      <family val="2"/>
    </font>
    <font>
      <sz val="6"/>
      <name val="Arial"/>
      <family val="2"/>
    </font>
    <font>
      <b/>
      <i/>
      <sz val="11"/>
      <name val="Arial"/>
      <family val="2"/>
    </font>
    <font>
      <b/>
      <sz val="11"/>
      <name val="Arial"/>
      <family val="2"/>
    </font>
    <font>
      <sz val="11"/>
      <name val="Arial"/>
      <family val="2"/>
    </font>
    <font>
      <b/>
      <sz val="11"/>
      <color indexed="8"/>
      <name val="Calibri"/>
      <family val="2"/>
    </font>
    <font>
      <sz val="5"/>
      <name val="Arial"/>
      <family val="2"/>
    </font>
    <font>
      <b/>
      <u val="single"/>
      <sz val="12"/>
      <name val="Arial"/>
      <family val="2"/>
    </font>
    <font>
      <u val="single"/>
      <sz val="10"/>
      <name val="Arial"/>
      <family val="2"/>
    </font>
    <font>
      <b/>
      <sz val="7"/>
      <color indexed="8"/>
      <name val="Times New Roman"/>
      <family val="1"/>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8"/>
      <name val="Arial"/>
      <family val="2"/>
    </font>
    <font>
      <sz val="11"/>
      <color indexed="8"/>
      <name val="Arial"/>
      <family val="2"/>
    </font>
    <font>
      <sz val="11"/>
      <color indexed="8"/>
      <name val="Bookman Old Style"/>
      <family val="1"/>
    </font>
    <font>
      <sz val="11"/>
      <color indexed="8"/>
      <name val="Times New Roman"/>
      <family val="1"/>
    </font>
    <font>
      <b/>
      <sz val="11"/>
      <color indexed="8"/>
      <name val="Arial"/>
      <family val="2"/>
    </font>
    <font>
      <u val="single"/>
      <sz val="11"/>
      <color indexed="12"/>
      <name val="Calibri"/>
      <family val="2"/>
    </font>
    <font>
      <sz val="14"/>
      <color indexed="8"/>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Arial"/>
      <family val="2"/>
    </font>
    <font>
      <sz val="11"/>
      <color theme="1"/>
      <name val="Arial"/>
      <family val="2"/>
    </font>
    <font>
      <sz val="11"/>
      <color theme="1"/>
      <name val="Bookman Old Style"/>
      <family val="1"/>
    </font>
    <font>
      <sz val="11"/>
      <color theme="1"/>
      <name val="Times New Roman"/>
      <family val="1"/>
    </font>
    <font>
      <b/>
      <sz val="11"/>
      <color theme="1"/>
      <name val="Arial"/>
      <family val="2"/>
    </font>
    <font>
      <u val="single"/>
      <sz val="11"/>
      <color theme="10"/>
      <name val="Calibri"/>
      <family val="2"/>
    </font>
    <font>
      <sz val="14"/>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double"/>
      <right>
        <color indexed="63"/>
      </right>
      <top style="double"/>
      <bottom style="thin"/>
    </border>
    <border>
      <left style="double"/>
      <right>
        <color indexed="63"/>
      </right>
      <top style="thin"/>
      <bottom style="thin"/>
    </border>
    <border>
      <left style="double"/>
      <right>
        <color indexed="63"/>
      </right>
      <top style="thin"/>
      <bottom>
        <color indexed="63"/>
      </bottom>
    </border>
    <border>
      <left style="thin"/>
      <right>
        <color indexed="63"/>
      </right>
      <top>
        <color indexed="63"/>
      </top>
      <bottom>
        <color indexed="63"/>
      </bottom>
    </border>
    <border>
      <left style="double"/>
      <right>
        <color indexed="63"/>
      </right>
      <top style="double"/>
      <bottom style="thick"/>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style="double"/>
      <bottom>
        <color indexed="63"/>
      </bottom>
    </border>
    <border>
      <left style="thin"/>
      <right style="thin"/>
      <top style="double"/>
      <bottom style="thin"/>
    </border>
    <border>
      <left style="thin"/>
      <right style="thin"/>
      <top style="thin"/>
      <bottom style="thin"/>
    </border>
    <border>
      <left style="thin"/>
      <right style="thin"/>
      <top style="thin"/>
      <bottom>
        <color indexed="63"/>
      </bottom>
    </border>
    <border>
      <left style="thin"/>
      <right style="thin"/>
      <top style="double"/>
      <bottom style="thick"/>
    </border>
    <border>
      <left style="thin"/>
      <right style="thin"/>
      <top style="double"/>
      <bottom>
        <color indexed="63"/>
      </bottom>
    </border>
    <border>
      <left style="thin"/>
      <right style="thin"/>
      <top>
        <color indexed="63"/>
      </top>
      <bottom style="double"/>
    </border>
    <border>
      <left style="thin"/>
      <right style="thin"/>
      <top>
        <color indexed="63"/>
      </top>
      <bottom style="thin"/>
    </border>
    <border>
      <left style="thin"/>
      <right style="double"/>
      <top>
        <color indexed="63"/>
      </top>
      <bottom>
        <color indexed="63"/>
      </bottom>
    </border>
    <border>
      <left style="thin"/>
      <right style="double"/>
      <top>
        <color indexed="63"/>
      </top>
      <bottom style="double"/>
    </border>
    <border>
      <left style="thin"/>
      <right style="double"/>
      <top style="thin"/>
      <bottom style="thin"/>
    </border>
    <border>
      <left style="double"/>
      <right style="double"/>
      <top style="double"/>
      <bottom style="double"/>
    </border>
    <border>
      <left style="thin"/>
      <right style="double"/>
      <top style="double"/>
      <bottom>
        <color indexed="63"/>
      </bottom>
    </border>
    <border>
      <left style="thin"/>
      <right style="double"/>
      <top style="thin"/>
      <bottom>
        <color indexed="63"/>
      </bottom>
    </border>
    <border>
      <left>
        <color indexed="63"/>
      </left>
      <right style="medium"/>
      <top>
        <color indexed="63"/>
      </top>
      <bottom style="medium"/>
    </border>
    <border>
      <left style="medium"/>
      <right style="medium"/>
      <top>
        <color indexed="63"/>
      </top>
      <bottom style="medium"/>
    </border>
    <border>
      <left style="thin"/>
      <right>
        <color indexed="63"/>
      </right>
      <top>
        <color indexed="63"/>
      </top>
      <bottom style="double"/>
    </border>
    <border>
      <left>
        <color indexed="63"/>
      </left>
      <right style="thin"/>
      <top style="double"/>
      <bottom style="thin"/>
    </border>
    <border>
      <left style="thin"/>
      <right style="double"/>
      <top style="double"/>
      <bottom style="thin"/>
    </border>
    <border>
      <left style="thin"/>
      <right style="double"/>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double"/>
      <bottom style="thick"/>
    </border>
    <border>
      <left style="thin"/>
      <right style="double"/>
      <top style="double"/>
      <bottom style="thick"/>
    </border>
    <border>
      <left style="thick"/>
      <right style="thin"/>
      <top>
        <color indexed="63"/>
      </top>
      <bottom>
        <color indexed="63"/>
      </bottom>
    </border>
    <border>
      <left style="thick"/>
      <right style="thin"/>
      <top>
        <color indexed="63"/>
      </top>
      <bottom style="double"/>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5">
    <xf numFmtId="0" fontId="0" fillId="0" borderId="0" xfId="0" applyAlignment="1">
      <alignment/>
    </xf>
    <xf numFmtId="0" fontId="5"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4" fillId="0" borderId="18" xfId="0" applyFont="1" applyBorder="1" applyAlignment="1">
      <alignment/>
    </xf>
    <xf numFmtId="0" fontId="0" fillId="0" borderId="14" xfId="0" applyFont="1" applyBorder="1" applyAlignment="1">
      <alignment/>
    </xf>
    <xf numFmtId="0" fontId="0" fillId="0" borderId="12"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3" xfId="0" applyBorder="1" applyAlignment="1">
      <alignment horizontal="center"/>
    </xf>
    <xf numFmtId="0" fontId="0" fillId="0" borderId="19" xfId="0" applyBorder="1" applyAlignment="1">
      <alignment horizontal="center"/>
    </xf>
    <xf numFmtId="0" fontId="0" fillId="0" borderId="0" xfId="0" applyAlignment="1">
      <alignment horizontal="centerContinuous"/>
    </xf>
    <xf numFmtId="165" fontId="0" fillId="0" borderId="20" xfId="42" applyNumberFormat="1" applyFont="1" applyBorder="1" applyAlignment="1">
      <alignment/>
    </xf>
    <xf numFmtId="0" fontId="0" fillId="0" borderId="21" xfId="0" applyFont="1" applyBorder="1" applyAlignment="1">
      <alignment horizontal="left"/>
    </xf>
    <xf numFmtId="0" fontId="0" fillId="0" borderId="12" xfId="0" applyFont="1" applyFill="1" applyBorder="1" applyAlignment="1">
      <alignment/>
    </xf>
    <xf numFmtId="165" fontId="0" fillId="0" borderId="22" xfId="42" applyNumberFormat="1" applyFont="1" applyBorder="1" applyAlignment="1">
      <alignment/>
    </xf>
    <xf numFmtId="0" fontId="4" fillId="0" borderId="23" xfId="0" applyFont="1" applyBorder="1" applyAlignment="1">
      <alignment/>
    </xf>
    <xf numFmtId="0" fontId="4" fillId="0" borderId="12"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8" fillId="0" borderId="27" xfId="0" applyFont="1" applyBorder="1" applyAlignment="1">
      <alignment/>
    </xf>
    <xf numFmtId="165" fontId="0" fillId="0" borderId="25" xfId="42" applyNumberFormat="1" applyFont="1" applyBorder="1" applyAlignment="1">
      <alignment/>
    </xf>
    <xf numFmtId="0" fontId="0" fillId="0" borderId="28" xfId="0" applyFont="1" applyBorder="1" applyAlignment="1">
      <alignment horizontal="left"/>
    </xf>
    <xf numFmtId="0" fontId="0" fillId="0" borderId="29" xfId="0" applyFont="1" applyBorder="1" applyAlignment="1">
      <alignment/>
    </xf>
    <xf numFmtId="0" fontId="0" fillId="0" borderId="21" xfId="0" applyFont="1" applyFill="1" applyBorder="1" applyAlignment="1">
      <alignment horizontal="left"/>
    </xf>
    <xf numFmtId="165" fontId="0" fillId="0" borderId="30" xfId="42" applyNumberFormat="1" applyFont="1" applyBorder="1" applyAlignment="1">
      <alignment/>
    </xf>
    <xf numFmtId="0" fontId="0" fillId="0" borderId="31" xfId="0" applyFont="1" applyBorder="1" applyAlignment="1">
      <alignment horizontal="left"/>
    </xf>
    <xf numFmtId="0" fontId="0" fillId="0" borderId="31" xfId="0" applyFont="1" applyFill="1" applyBorder="1" applyAlignment="1">
      <alignment horizontal="left"/>
    </xf>
    <xf numFmtId="0" fontId="0" fillId="0" borderId="32" xfId="0" applyBorder="1" applyAlignment="1">
      <alignment/>
    </xf>
    <xf numFmtId="165" fontId="0" fillId="0" borderId="33" xfId="42" applyNumberFormat="1" applyFont="1" applyBorder="1" applyAlignment="1">
      <alignment/>
    </xf>
    <xf numFmtId="0" fontId="7" fillId="0" borderId="34" xfId="0" applyFont="1" applyBorder="1" applyAlignment="1">
      <alignment/>
    </xf>
    <xf numFmtId="0" fontId="0" fillId="0" borderId="35" xfId="0" applyFont="1" applyBorder="1" applyAlignment="1">
      <alignment/>
    </xf>
    <xf numFmtId="165" fontId="0" fillId="0" borderId="36" xfId="42" applyNumberFormat="1" applyFont="1" applyBorder="1" applyAlignment="1">
      <alignment/>
    </xf>
    <xf numFmtId="0" fontId="4"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58" fillId="0" borderId="0" xfId="0" applyFont="1" applyAlignment="1">
      <alignment/>
    </xf>
    <xf numFmtId="0" fontId="0" fillId="0" borderId="0" xfId="0" applyFont="1" applyAlignment="1">
      <alignment/>
    </xf>
    <xf numFmtId="0" fontId="14" fillId="0" borderId="0" xfId="0" applyFont="1" applyBorder="1" applyAlignment="1">
      <alignment/>
    </xf>
    <xf numFmtId="0" fontId="0" fillId="0" borderId="0" xfId="0" applyFont="1" applyAlignment="1">
      <alignment wrapText="1"/>
    </xf>
    <xf numFmtId="0" fontId="59" fillId="0" borderId="0" xfId="0" applyFont="1" applyAlignment="1">
      <alignment/>
    </xf>
    <xf numFmtId="0" fontId="56" fillId="0" borderId="0" xfId="0" applyFont="1" applyAlignment="1">
      <alignment/>
    </xf>
    <xf numFmtId="0" fontId="59" fillId="0" borderId="37" xfId="0" applyFont="1" applyBorder="1" applyAlignment="1">
      <alignment vertical="top" wrapText="1"/>
    </xf>
    <xf numFmtId="9" fontId="59" fillId="0" borderId="37" xfId="0" applyNumberFormat="1" applyFont="1" applyBorder="1" applyAlignment="1">
      <alignment horizontal="right" vertical="top" wrapText="1"/>
    </xf>
    <xf numFmtId="6" fontId="59" fillId="0" borderId="37" xfId="0" applyNumberFormat="1" applyFont="1" applyBorder="1" applyAlignment="1">
      <alignment horizontal="right" vertical="top" wrapText="1"/>
    </xf>
    <xf numFmtId="10" fontId="59" fillId="0" borderId="37" xfId="0" applyNumberFormat="1" applyFont="1" applyBorder="1" applyAlignment="1">
      <alignment horizontal="right" vertical="top" wrapText="1"/>
    </xf>
    <xf numFmtId="10" fontId="59" fillId="0" borderId="37" xfId="59" applyNumberFormat="1" applyFont="1" applyBorder="1" applyAlignment="1">
      <alignment horizontal="right" vertical="top" wrapText="1"/>
    </xf>
    <xf numFmtId="0" fontId="60" fillId="0" borderId="38" xfId="0" applyFont="1" applyBorder="1" applyAlignment="1">
      <alignment horizontal="center" vertical="top" wrapText="1"/>
    </xf>
    <xf numFmtId="6" fontId="60" fillId="0" borderId="37" xfId="0" applyNumberFormat="1" applyFont="1" applyBorder="1" applyAlignment="1">
      <alignment horizontal="center" vertical="top" wrapText="1"/>
    </xf>
    <xf numFmtId="168" fontId="60" fillId="0" borderId="37" xfId="0" applyNumberFormat="1" applyFont="1" applyBorder="1" applyAlignment="1">
      <alignment horizontal="center" vertical="top" wrapText="1"/>
    </xf>
    <xf numFmtId="3" fontId="60" fillId="0" borderId="37" xfId="0" applyNumberFormat="1" applyFont="1" applyBorder="1" applyAlignment="1">
      <alignment horizontal="center" vertical="top" wrapText="1"/>
    </xf>
    <xf numFmtId="168" fontId="0" fillId="0" borderId="0" xfId="0" applyNumberFormat="1" applyFont="1" applyAlignment="1">
      <alignment/>
    </xf>
    <xf numFmtId="8" fontId="0" fillId="0" borderId="0" xfId="0" applyNumberFormat="1" applyFont="1" applyAlignment="1">
      <alignment/>
    </xf>
    <xf numFmtId="0" fontId="59" fillId="0" borderId="0" xfId="0" applyFont="1" applyAlignment="1">
      <alignment wrapText="1"/>
    </xf>
    <xf numFmtId="6" fontId="59" fillId="0" borderId="0" xfId="0" applyNumberFormat="1" applyFont="1" applyAlignment="1">
      <alignment wrapText="1"/>
    </xf>
    <xf numFmtId="168" fontId="0" fillId="0" borderId="0" xfId="0" applyNumberFormat="1" applyFont="1" applyAlignment="1">
      <alignment/>
    </xf>
    <xf numFmtId="6" fontId="0" fillId="0" borderId="0" xfId="0" applyNumberFormat="1" applyFont="1" applyAlignment="1">
      <alignment/>
    </xf>
    <xf numFmtId="0" fontId="61" fillId="0" borderId="0" xfId="0" applyFont="1" applyAlignment="1">
      <alignment/>
    </xf>
    <xf numFmtId="0" fontId="0" fillId="0" borderId="0" xfId="0" applyFont="1" applyAlignment="1">
      <alignment/>
    </xf>
    <xf numFmtId="0" fontId="62" fillId="0" borderId="0" xfId="0" applyFont="1" applyAlignment="1">
      <alignment/>
    </xf>
    <xf numFmtId="6" fontId="59" fillId="0" borderId="0" xfId="0" applyNumberFormat="1" applyFont="1" applyAlignment="1">
      <alignment/>
    </xf>
    <xf numFmtId="0" fontId="59" fillId="0" borderId="0" xfId="0" applyFont="1" applyAlignment="1">
      <alignment/>
    </xf>
    <xf numFmtId="9" fontId="0" fillId="0" borderId="0" xfId="59" applyFont="1" applyAlignment="1">
      <alignment/>
    </xf>
    <xf numFmtId="0" fontId="12" fillId="0" borderId="39" xfId="0" applyFont="1" applyBorder="1" applyAlignment="1">
      <alignment/>
    </xf>
    <xf numFmtId="165" fontId="10" fillId="0" borderId="40" xfId="42" applyNumberFormat="1" applyFont="1" applyBorder="1" applyAlignment="1">
      <alignment/>
    </xf>
    <xf numFmtId="165" fontId="10" fillId="0" borderId="24" xfId="42" applyNumberFormat="1" applyFont="1" applyBorder="1" applyAlignment="1">
      <alignment/>
    </xf>
    <xf numFmtId="165" fontId="10" fillId="0" borderId="41" xfId="42" applyNumberFormat="1" applyFont="1" applyBorder="1" applyAlignment="1">
      <alignment/>
    </xf>
    <xf numFmtId="165" fontId="10" fillId="0" borderId="22" xfId="42" applyNumberFormat="1" applyFont="1" applyBorder="1" applyAlignment="1">
      <alignment/>
    </xf>
    <xf numFmtId="165" fontId="10" fillId="0" borderId="25" xfId="42" applyNumberFormat="1" applyFont="1" applyBorder="1" applyAlignment="1">
      <alignment/>
    </xf>
    <xf numFmtId="165" fontId="10" fillId="0" borderId="30" xfId="42" applyNumberFormat="1" applyFont="1" applyBorder="1" applyAlignment="1">
      <alignment/>
    </xf>
    <xf numFmtId="165" fontId="10" fillId="0" borderId="42" xfId="42" applyNumberFormat="1" applyFont="1" applyBorder="1" applyAlignment="1">
      <alignment/>
    </xf>
    <xf numFmtId="165" fontId="10" fillId="0" borderId="43" xfId="42" applyNumberFormat="1" applyFont="1" applyBorder="1" applyAlignment="1">
      <alignment/>
    </xf>
    <xf numFmtId="165" fontId="10" fillId="0" borderId="26" xfId="42" applyNumberFormat="1" applyFont="1" applyBorder="1" applyAlignment="1">
      <alignment/>
    </xf>
    <xf numFmtId="165" fontId="10" fillId="0" borderId="44" xfId="42" applyNumberFormat="1" applyFont="1" applyBorder="1" applyAlignment="1">
      <alignment/>
    </xf>
    <xf numFmtId="165" fontId="10" fillId="0" borderId="36" xfId="42" applyNumberFormat="1" applyFont="1" applyBorder="1" applyAlignment="1">
      <alignment/>
    </xf>
    <xf numFmtId="165" fontId="10" fillId="0" borderId="14" xfId="42" applyNumberFormat="1" applyFont="1" applyBorder="1" applyAlignment="1">
      <alignment/>
    </xf>
    <xf numFmtId="165" fontId="10" fillId="0" borderId="29" xfId="42" applyNumberFormat="1" applyFont="1" applyBorder="1" applyAlignment="1">
      <alignment/>
    </xf>
    <xf numFmtId="0" fontId="10" fillId="0" borderId="29" xfId="0" applyFont="1" applyBorder="1" applyAlignment="1">
      <alignment/>
    </xf>
    <xf numFmtId="165" fontId="10" fillId="0" borderId="39" xfId="42" applyNumberFormat="1" applyFont="1" applyBorder="1" applyAlignment="1">
      <alignment/>
    </xf>
    <xf numFmtId="165" fontId="10" fillId="0" borderId="32" xfId="42" applyNumberFormat="1" applyFont="1" applyBorder="1" applyAlignment="1">
      <alignment/>
    </xf>
    <xf numFmtId="165" fontId="10" fillId="0" borderId="45" xfId="42" applyNumberFormat="1" applyFont="1" applyBorder="1" applyAlignment="1">
      <alignment/>
    </xf>
    <xf numFmtId="165" fontId="10" fillId="0" borderId="27" xfId="42" applyNumberFormat="1" applyFont="1" applyBorder="1" applyAlignment="1">
      <alignment/>
    </xf>
    <xf numFmtId="0" fontId="10" fillId="0" borderId="27" xfId="0" applyFont="1" applyBorder="1" applyAlignment="1">
      <alignment/>
    </xf>
    <xf numFmtId="165" fontId="10" fillId="0" borderId="46" xfId="42" applyNumberFormat="1" applyFont="1" applyBorder="1" applyAlignment="1">
      <alignment/>
    </xf>
    <xf numFmtId="165" fontId="10" fillId="33" borderId="47" xfId="42" applyNumberFormat="1" applyFont="1" applyFill="1" applyBorder="1" applyAlignment="1">
      <alignment/>
    </xf>
    <xf numFmtId="165" fontId="10" fillId="0" borderId="21" xfId="42" applyNumberFormat="1" applyFont="1" applyBorder="1" applyAlignment="1">
      <alignment/>
    </xf>
    <xf numFmtId="0" fontId="10" fillId="0" borderId="21" xfId="0" applyFont="1" applyBorder="1" applyAlignment="1">
      <alignment/>
    </xf>
    <xf numFmtId="165" fontId="10" fillId="0" borderId="31" xfId="42" applyNumberFormat="1" applyFont="1" applyBorder="1" applyAlignment="1">
      <alignment/>
    </xf>
    <xf numFmtId="165" fontId="10" fillId="33" borderId="48" xfId="42" applyNumberFormat="1" applyFont="1" applyFill="1" applyBorder="1" applyAlignment="1">
      <alignment/>
    </xf>
    <xf numFmtId="0" fontId="62" fillId="0" borderId="49" xfId="0" applyFont="1" applyBorder="1" applyAlignment="1">
      <alignment horizontal="center" vertical="top" wrapText="1"/>
    </xf>
    <xf numFmtId="0" fontId="62" fillId="0" borderId="50" xfId="0" applyFont="1" applyBorder="1" applyAlignment="1">
      <alignment horizontal="center" vertical="top" wrapText="1"/>
    </xf>
    <xf numFmtId="0" fontId="62" fillId="0" borderId="50" xfId="0" applyFont="1" applyBorder="1" applyAlignment="1">
      <alignment vertical="top" wrapText="1"/>
    </xf>
    <xf numFmtId="0" fontId="62" fillId="0" borderId="0" xfId="0" applyFont="1" applyAlignment="1">
      <alignment/>
    </xf>
    <xf numFmtId="8" fontId="62" fillId="0" borderId="0" xfId="0" applyNumberFormat="1" applyFont="1" applyFill="1" applyBorder="1" applyAlignment="1">
      <alignment horizontal="center" vertical="top" wrapText="1"/>
    </xf>
    <xf numFmtId="0" fontId="10" fillId="0" borderId="0" xfId="0" applyFont="1" applyAlignment="1">
      <alignment/>
    </xf>
    <xf numFmtId="170" fontId="62" fillId="0" borderId="0" xfId="59" applyNumberFormat="1" applyFont="1" applyAlignment="1">
      <alignment/>
    </xf>
    <xf numFmtId="9" fontId="41" fillId="0" borderId="0" xfId="59" applyFont="1" applyAlignment="1">
      <alignment horizontal="center"/>
    </xf>
    <xf numFmtId="174" fontId="0" fillId="0" borderId="0" xfId="0" applyNumberFormat="1" applyBorder="1" applyAlignment="1">
      <alignment/>
    </xf>
    <xf numFmtId="0" fontId="63" fillId="0" borderId="0" xfId="53" applyFont="1" applyAlignment="1" applyProtection="1">
      <alignment/>
      <protection/>
    </xf>
    <xf numFmtId="0" fontId="0" fillId="0" borderId="0" xfId="0" applyBorder="1" applyAlignment="1">
      <alignment vertical="top"/>
    </xf>
    <xf numFmtId="0" fontId="0" fillId="0" borderId="0" xfId="0" applyAlignment="1">
      <alignment vertical="top"/>
    </xf>
    <xf numFmtId="0" fontId="59" fillId="0" borderId="38" xfId="0" applyFont="1" applyBorder="1" applyAlignment="1">
      <alignment vertical="top" wrapText="1"/>
    </xf>
    <xf numFmtId="0" fontId="59" fillId="0" borderId="0" xfId="0" applyFont="1" applyAlignment="1">
      <alignment horizontal="justify" wrapText="1"/>
    </xf>
    <xf numFmtId="0" fontId="4" fillId="0" borderId="0" xfId="0" applyFont="1" applyAlignment="1">
      <alignment/>
    </xf>
    <xf numFmtId="0" fontId="64" fillId="0" borderId="0" xfId="0" applyFont="1" applyAlignment="1">
      <alignment horizontal="centerContinuous"/>
    </xf>
    <xf numFmtId="0" fontId="64" fillId="0" borderId="0" xfId="0" applyFont="1" applyAlignment="1">
      <alignment/>
    </xf>
    <xf numFmtId="0" fontId="65" fillId="0" borderId="0" xfId="0" applyFont="1" applyAlignment="1">
      <alignment horizontal="centerContinuous"/>
    </xf>
    <xf numFmtId="0" fontId="65" fillId="0" borderId="0" xfId="0" applyFont="1" applyAlignment="1">
      <alignment/>
    </xf>
    <xf numFmtId="0" fontId="0" fillId="0" borderId="25" xfId="0" applyBorder="1" applyAlignment="1">
      <alignment/>
    </xf>
    <xf numFmtId="9" fontId="41" fillId="0" borderId="25" xfId="59" applyFont="1" applyBorder="1" applyAlignment="1">
      <alignment horizontal="center"/>
    </xf>
    <xf numFmtId="174" fontId="0" fillId="0" borderId="25" xfId="0" applyNumberFormat="1" applyBorder="1" applyAlignment="1">
      <alignment/>
    </xf>
    <xf numFmtId="0" fontId="59" fillId="0" borderId="0" xfId="0" applyFont="1" applyAlignment="1">
      <alignment horizontal="justify" wrapText="1"/>
    </xf>
    <xf numFmtId="0" fontId="0" fillId="0" borderId="0" xfId="0" applyFont="1" applyAlignment="1">
      <alignment wrapText="1"/>
    </xf>
    <xf numFmtId="0" fontId="59" fillId="0" borderId="51" xfId="0" applyFont="1" applyBorder="1" applyAlignment="1">
      <alignment vertical="top" wrapText="1"/>
    </xf>
    <xf numFmtId="0" fontId="59" fillId="0" borderId="38" xfId="0" applyFont="1" applyBorder="1" applyAlignment="1">
      <alignment vertical="top" wrapText="1"/>
    </xf>
    <xf numFmtId="0" fontId="9" fillId="0" borderId="0" xfId="0" applyFont="1" applyAlignment="1">
      <alignment horizontal="center"/>
    </xf>
    <xf numFmtId="0" fontId="0" fillId="0" borderId="0" xfId="0" applyAlignment="1">
      <alignment/>
    </xf>
    <xf numFmtId="0" fontId="5" fillId="0" borderId="0" xfId="0" applyFont="1" applyAlignment="1">
      <alignment horizontal="center"/>
    </xf>
    <xf numFmtId="0" fontId="0" fillId="0" borderId="0" xfId="0" applyAlignment="1">
      <alignment horizontal="left" wrapText="1"/>
    </xf>
    <xf numFmtId="0" fontId="56" fillId="0" borderId="0" xfId="0" applyFont="1" applyAlignment="1">
      <alignment horizontal="center"/>
    </xf>
    <xf numFmtId="9" fontId="41" fillId="0" borderId="25" xfId="59" applyFont="1" applyBorder="1" applyAlignment="1">
      <alignment horizontal="center"/>
    </xf>
    <xf numFmtId="0" fontId="0" fillId="0" borderId="0" xfId="0" applyBorder="1" applyAlignment="1">
      <alignment vertical="top"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ile://E:\Documents\Local%20Settings\Temporary%20Internet%20Files\Content.IE5\Q3UUTZDL\12fedreg.s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8"/>
  <sheetViews>
    <sheetView zoomScalePageLayoutView="0" workbookViewId="0" topLeftCell="A10">
      <selection activeCell="P13" sqref="P13"/>
    </sheetView>
  </sheetViews>
  <sheetFormatPr defaultColWidth="8.8515625" defaultRowHeight="12.75"/>
  <cols>
    <col min="1" max="1" width="17.28125" style="49" customWidth="1"/>
    <col min="2" max="2" width="15.00390625" style="49" customWidth="1"/>
    <col min="3" max="3" width="15.28125" style="49" bestFit="1" customWidth="1"/>
    <col min="4" max="4" width="14.28125" style="49" bestFit="1" customWidth="1"/>
    <col min="5" max="5" width="10.57421875" style="49" bestFit="1" customWidth="1"/>
    <col min="6" max="6" width="11.8515625" style="49" bestFit="1" customWidth="1"/>
    <col min="7" max="7" width="10.57421875" style="49" bestFit="1" customWidth="1"/>
    <col min="8" max="8" width="9.140625" style="49" bestFit="1" customWidth="1"/>
    <col min="9" max="9" width="17.28125" style="49" bestFit="1" customWidth="1"/>
    <col min="10" max="16384" width="8.8515625" style="49" customWidth="1"/>
  </cols>
  <sheetData>
    <row r="1" spans="1:9" s="106" customFormat="1" ht="15">
      <c r="A1" s="127" t="s">
        <v>24</v>
      </c>
      <c r="B1" s="128"/>
      <c r="C1" s="128"/>
      <c r="D1" s="128"/>
      <c r="E1" s="128"/>
      <c r="F1" s="128"/>
      <c r="G1" s="128"/>
      <c r="H1" s="128"/>
      <c r="I1" s="47"/>
    </row>
    <row r="2" spans="1:9" ht="15">
      <c r="A2" s="127" t="s">
        <v>21</v>
      </c>
      <c r="B2" s="128"/>
      <c r="C2" s="128"/>
      <c r="D2" s="128"/>
      <c r="E2" s="128"/>
      <c r="F2" s="128"/>
      <c r="G2" s="128"/>
      <c r="H2" s="128"/>
      <c r="I2" s="20"/>
    </row>
    <row r="3" spans="1:9" s="6" customFormat="1" ht="15">
      <c r="A3" s="127" t="s">
        <v>22</v>
      </c>
      <c r="B3" s="128"/>
      <c r="C3" s="128"/>
      <c r="D3" s="128"/>
      <c r="E3" s="128"/>
      <c r="F3" s="128"/>
      <c r="G3" s="128"/>
      <c r="H3" s="128"/>
      <c r="I3" s="45"/>
    </row>
    <row r="4" spans="1:9" ht="15.75">
      <c r="A4" s="129" t="s">
        <v>71</v>
      </c>
      <c r="B4" s="128"/>
      <c r="C4" s="128"/>
      <c r="D4" s="128"/>
      <c r="E4" s="128"/>
      <c r="F4" s="128"/>
      <c r="G4" s="128"/>
      <c r="H4" s="128"/>
      <c r="I4" s="20"/>
    </row>
    <row r="5" ht="14.25">
      <c r="A5" s="48"/>
    </row>
    <row r="6" spans="1:12" ht="15.75">
      <c r="A6" s="1" t="s">
        <v>25</v>
      </c>
      <c r="B6" s="49"/>
      <c r="D6" s="50"/>
      <c r="E6" s="50"/>
      <c r="L6" s="49"/>
    </row>
    <row r="7" spans="2:12" ht="15.75">
      <c r="B7" s="1"/>
      <c r="D7" s="50"/>
      <c r="E7" s="50"/>
      <c r="L7" s="49"/>
    </row>
    <row r="8" spans="1:8" ht="59.25" customHeight="1">
      <c r="A8" s="123" t="s">
        <v>73</v>
      </c>
      <c r="B8" s="124"/>
      <c r="C8" s="124"/>
      <c r="D8" s="124"/>
      <c r="E8" s="124"/>
      <c r="F8" s="124"/>
      <c r="G8" s="124"/>
      <c r="H8" s="124"/>
    </row>
    <row r="9" ht="15" thickBot="1">
      <c r="A9" s="52"/>
    </row>
    <row r="10" spans="1:8" s="53" customFormat="1" ht="64.5" customHeight="1">
      <c r="A10" s="125" t="s">
        <v>26</v>
      </c>
      <c r="B10" s="125" t="s">
        <v>27</v>
      </c>
      <c r="C10" s="125" t="s">
        <v>28</v>
      </c>
      <c r="D10" s="125" t="s">
        <v>29</v>
      </c>
      <c r="E10" s="125" t="s">
        <v>30</v>
      </c>
      <c r="F10" s="125" t="s">
        <v>31</v>
      </c>
      <c r="G10" s="125" t="s">
        <v>32</v>
      </c>
      <c r="H10" s="125" t="s">
        <v>33</v>
      </c>
    </row>
    <row r="11" spans="1:8" ht="13.5" thickBot="1">
      <c r="A11" s="126"/>
      <c r="B11" s="126"/>
      <c r="C11" s="126"/>
      <c r="D11" s="126"/>
      <c r="E11" s="126"/>
      <c r="F11" s="126"/>
      <c r="G11" s="126"/>
      <c r="H11" s="126"/>
    </row>
    <row r="12" spans="1:9" ht="15" thickBot="1">
      <c r="A12" s="113" t="s">
        <v>70</v>
      </c>
      <c r="B12" s="54" t="s">
        <v>69</v>
      </c>
      <c r="C12" s="55">
        <v>1</v>
      </c>
      <c r="D12" s="56">
        <v>290000</v>
      </c>
      <c r="E12" s="56">
        <v>43500</v>
      </c>
      <c r="F12" s="57">
        <v>0.15</v>
      </c>
      <c r="G12" s="56">
        <v>246500</v>
      </c>
      <c r="H12" s="57">
        <v>0.85</v>
      </c>
      <c r="I12" s="6"/>
    </row>
    <row r="13" spans="1:9" ht="29.25" thickBot="1">
      <c r="A13" s="113" t="s">
        <v>34</v>
      </c>
      <c r="B13" s="54" t="s">
        <v>35</v>
      </c>
      <c r="C13" s="55">
        <v>1</v>
      </c>
      <c r="D13" s="56">
        <v>112000</v>
      </c>
      <c r="E13" s="56">
        <v>22400</v>
      </c>
      <c r="F13" s="57">
        <v>0.2</v>
      </c>
      <c r="G13" s="56">
        <v>89600</v>
      </c>
      <c r="H13" s="57">
        <v>0.8</v>
      </c>
      <c r="I13" s="6"/>
    </row>
    <row r="14" spans="1:8" ht="29.25" thickBot="1">
      <c r="A14" s="113" t="s">
        <v>34</v>
      </c>
      <c r="B14" s="54" t="s">
        <v>45</v>
      </c>
      <c r="C14" s="55">
        <v>1</v>
      </c>
      <c r="D14" s="56">
        <v>112000</v>
      </c>
      <c r="E14" s="56">
        <v>22400</v>
      </c>
      <c r="F14" s="57">
        <v>0.2</v>
      </c>
      <c r="G14" s="56">
        <v>89600</v>
      </c>
      <c r="H14" s="57">
        <v>0.8</v>
      </c>
    </row>
    <row r="15" spans="1:8" ht="29.25" thickBot="1">
      <c r="A15" s="113" t="s">
        <v>34</v>
      </c>
      <c r="B15" s="54" t="s">
        <v>36</v>
      </c>
      <c r="C15" s="55">
        <v>1</v>
      </c>
      <c r="D15" s="56">
        <v>118000</v>
      </c>
      <c r="E15" s="56">
        <v>23600</v>
      </c>
      <c r="F15" s="57">
        <v>0.2</v>
      </c>
      <c r="G15" s="56">
        <v>94400</v>
      </c>
      <c r="H15" s="57">
        <v>0.8</v>
      </c>
    </row>
    <row r="16" spans="1:8" ht="15" thickBot="1">
      <c r="A16" s="113" t="s">
        <v>37</v>
      </c>
      <c r="B16" s="54"/>
      <c r="C16" s="55">
        <v>1</v>
      </c>
      <c r="D16" s="56">
        <v>632000</v>
      </c>
      <c r="E16" s="56">
        <v>111900</v>
      </c>
      <c r="F16" s="58">
        <v>0.17705696202531646</v>
      </c>
      <c r="G16" s="56">
        <v>520100</v>
      </c>
      <c r="H16" s="58">
        <v>0.8229430379746835</v>
      </c>
    </row>
    <row r="17" ht="14.25">
      <c r="A17" s="52"/>
    </row>
    <row r="18" spans="1:8" ht="62.25" customHeight="1">
      <c r="A18" s="123" t="s">
        <v>72</v>
      </c>
      <c r="B18" s="124"/>
      <c r="C18" s="124"/>
      <c r="D18" s="124"/>
      <c r="E18" s="124"/>
      <c r="F18" s="124"/>
      <c r="G18" s="124"/>
      <c r="H18" s="124"/>
    </row>
    <row r="19" spans="1:8" ht="15.75" customHeight="1" thickBot="1">
      <c r="A19" s="114"/>
      <c r="B19" s="51"/>
      <c r="C19" s="51"/>
      <c r="D19" s="51"/>
      <c r="E19" s="51"/>
      <c r="F19" s="51"/>
      <c r="G19" s="51"/>
      <c r="H19" s="51"/>
    </row>
    <row r="20" spans="1:9" s="104" customFormat="1" ht="30.75" thickBot="1">
      <c r="A20" s="101"/>
      <c r="B20" s="102" t="s">
        <v>37</v>
      </c>
      <c r="C20" s="102" t="s">
        <v>30</v>
      </c>
      <c r="D20" s="103" t="s">
        <v>31</v>
      </c>
      <c r="E20" s="102" t="s">
        <v>32</v>
      </c>
      <c r="F20" s="102" t="s">
        <v>33</v>
      </c>
      <c r="H20" s="105"/>
      <c r="I20" s="107"/>
    </row>
    <row r="21" spans="1:9" ht="30.75" thickBot="1">
      <c r="A21" s="59" t="s">
        <v>2</v>
      </c>
      <c r="B21" s="60">
        <v>93216.20799999998</v>
      </c>
      <c r="C21" s="60">
        <v>17267</v>
      </c>
      <c r="D21" s="61">
        <v>0.18523602676478754</v>
      </c>
      <c r="E21" s="62">
        <v>75949.20799999998</v>
      </c>
      <c r="F21" s="61">
        <v>0.8147639732352124</v>
      </c>
      <c r="H21" s="63"/>
      <c r="I21" s="64"/>
    </row>
    <row r="22" spans="1:8" ht="24" customHeight="1">
      <c r="A22" s="65" t="s">
        <v>38</v>
      </c>
      <c r="B22" s="66">
        <v>0</v>
      </c>
      <c r="E22" s="64"/>
      <c r="H22" s="67"/>
    </row>
    <row r="23" spans="1:5" ht="14.25">
      <c r="A23" s="65" t="s">
        <v>39</v>
      </c>
      <c r="B23" s="66">
        <v>0</v>
      </c>
      <c r="D23" s="68"/>
      <c r="E23" s="68"/>
    </row>
    <row r="24" spans="1:4" ht="14.25">
      <c r="A24" s="65" t="s">
        <v>40</v>
      </c>
      <c r="B24" s="66">
        <v>0</v>
      </c>
      <c r="D24" s="68"/>
    </row>
    <row r="25" spans="1:2" ht="14.25">
      <c r="A25" s="65" t="s">
        <v>41</v>
      </c>
      <c r="B25" s="66">
        <v>0</v>
      </c>
    </row>
    <row r="26" spans="1:2" ht="15">
      <c r="A26" s="69"/>
      <c r="B26" s="70"/>
    </row>
    <row r="27" spans="1:2" ht="15">
      <c r="A27" s="71" t="s">
        <v>42</v>
      </c>
      <c r="B27" s="72">
        <v>0</v>
      </c>
    </row>
    <row r="28" spans="1:2" ht="14.25">
      <c r="A28" s="73"/>
      <c r="B28" s="72"/>
    </row>
    <row r="29" spans="1:8" ht="56.25" customHeight="1">
      <c r="A29" s="123" t="s">
        <v>43</v>
      </c>
      <c r="B29" s="124"/>
      <c r="C29" s="124"/>
      <c r="D29" s="124"/>
      <c r="E29" s="124"/>
      <c r="F29" s="124"/>
      <c r="G29" s="124"/>
      <c r="H29" s="124"/>
    </row>
    <row r="30" ht="12" customHeight="1">
      <c r="A30" s="52"/>
    </row>
    <row r="38" ht="12.75">
      <c r="F38" s="74"/>
    </row>
  </sheetData>
  <sheetProtection/>
  <mergeCells count="15">
    <mergeCell ref="H10:H11"/>
    <mergeCell ref="A1:H1"/>
    <mergeCell ref="A2:H2"/>
    <mergeCell ref="A3:H3"/>
    <mergeCell ref="A4:H4"/>
    <mergeCell ref="A18:H18"/>
    <mergeCell ref="A29:H29"/>
    <mergeCell ref="A8:H8"/>
    <mergeCell ref="A10:A11"/>
    <mergeCell ref="B10:B11"/>
    <mergeCell ref="C10:C11"/>
    <mergeCell ref="D10:D11"/>
    <mergeCell ref="E10:E11"/>
    <mergeCell ref="F10:F11"/>
    <mergeCell ref="G10:G11"/>
  </mergeCells>
  <printOptions/>
  <pageMargins left="0.7" right="0.7" top="0.75" bottom="0.75" header="0.3" footer="0.3"/>
  <pageSetup orientation="landscape" r:id="rId1"/>
  <headerFooter>
    <oddFooter>&amp;CPage &amp;P of &amp;N</oddFooter>
  </headerFooter>
  <rowBreaks count="1" manualBreakCount="1">
    <brk id="18" max="7" man="1"/>
  </rowBreaks>
</worksheet>
</file>

<file path=xl/worksheets/sheet2.xml><?xml version="1.0" encoding="utf-8"?>
<worksheet xmlns="http://schemas.openxmlformats.org/spreadsheetml/2006/main" xmlns:r="http://schemas.openxmlformats.org/officeDocument/2006/relationships">
  <sheetPr>
    <pageSetUpPr fitToPage="1"/>
  </sheetPr>
  <dimension ref="B1:J32"/>
  <sheetViews>
    <sheetView zoomScalePageLayoutView="0" workbookViewId="0" topLeftCell="A1">
      <selection activeCell="M33" sqref="M33"/>
    </sheetView>
  </sheetViews>
  <sheetFormatPr defaultColWidth="9.140625" defaultRowHeight="12.75"/>
  <cols>
    <col min="1" max="1" width="2.57421875" style="0" customWidth="1"/>
    <col min="2" max="2" width="4.140625" style="0" customWidth="1"/>
    <col min="3" max="3" width="24.8515625" style="0" customWidth="1"/>
    <col min="4" max="9" width="15.7109375" style="0" customWidth="1"/>
    <col min="10" max="10" width="2.421875" style="0" customWidth="1"/>
  </cols>
  <sheetData>
    <row r="1" spans="2:9" ht="14.25">
      <c r="B1" s="43" t="s">
        <v>24</v>
      </c>
      <c r="C1" s="47"/>
      <c r="D1" s="20"/>
      <c r="E1" s="20"/>
      <c r="F1" s="20"/>
      <c r="G1" s="20"/>
      <c r="H1" s="20"/>
      <c r="I1" s="20"/>
    </row>
    <row r="2" spans="2:9" ht="15">
      <c r="B2" s="46" t="s">
        <v>21</v>
      </c>
      <c r="C2" s="20"/>
      <c r="D2" s="20"/>
      <c r="E2" s="20"/>
      <c r="F2" s="20"/>
      <c r="G2" s="20"/>
      <c r="H2" s="20"/>
      <c r="I2" s="20"/>
    </row>
    <row r="3" spans="2:9" s="6" customFormat="1" ht="12.75">
      <c r="B3" s="43" t="s">
        <v>46</v>
      </c>
      <c r="C3" s="45"/>
      <c r="D3" s="45"/>
      <c r="E3" s="45"/>
      <c r="F3" s="45"/>
      <c r="G3" s="45"/>
      <c r="H3" s="45"/>
      <c r="I3" s="45"/>
    </row>
    <row r="4" spans="2:9" ht="15.75">
      <c r="B4" s="44" t="s">
        <v>84</v>
      </c>
      <c r="C4" s="45"/>
      <c r="D4" s="20"/>
      <c r="E4" s="20"/>
      <c r="F4" s="20"/>
      <c r="G4" s="20"/>
      <c r="H4" s="20"/>
      <c r="I4" s="20"/>
    </row>
    <row r="5" spans="2:9" ht="15.75">
      <c r="B5" s="44" t="s">
        <v>71</v>
      </c>
      <c r="C5" s="45"/>
      <c r="D5" s="20"/>
      <c r="E5" s="20"/>
      <c r="F5" s="20"/>
      <c r="G5" s="20"/>
      <c r="H5" s="20"/>
      <c r="I5" s="20"/>
    </row>
    <row r="6" spans="2:9" ht="12.75">
      <c r="B6" s="45"/>
      <c r="C6" s="43" t="s">
        <v>23</v>
      </c>
      <c r="D6" s="20"/>
      <c r="E6" s="20"/>
      <c r="F6" s="20"/>
      <c r="G6" s="20"/>
      <c r="H6" s="20"/>
      <c r="I6" s="20"/>
    </row>
    <row r="7" spans="2:7" ht="15.75">
      <c r="B7" s="1" t="s">
        <v>95</v>
      </c>
      <c r="D7" s="50"/>
      <c r="E7" s="50"/>
      <c r="G7" s="115" t="s">
        <v>96</v>
      </c>
    </row>
    <row r="8" spans="3:5" ht="10.5" customHeight="1">
      <c r="C8" s="2"/>
      <c r="D8" s="2"/>
      <c r="E8" s="2"/>
    </row>
    <row r="9" ht="4.5" customHeight="1" thickBot="1">
      <c r="J9" s="2"/>
    </row>
    <row r="10" spans="2:10" ht="13.5" thickTop="1">
      <c r="B10" s="3"/>
      <c r="C10" s="25" t="s">
        <v>10</v>
      </c>
      <c r="D10" s="32" t="s">
        <v>20</v>
      </c>
      <c r="E10" s="32" t="s">
        <v>18</v>
      </c>
      <c r="F10" s="41" t="s">
        <v>77</v>
      </c>
      <c r="G10" s="32" t="s">
        <v>80</v>
      </c>
      <c r="H10" s="32" t="s">
        <v>80</v>
      </c>
      <c r="I10" s="41" t="s">
        <v>77</v>
      </c>
      <c r="J10" s="16"/>
    </row>
    <row r="11" spans="2:10" ht="12.75">
      <c r="B11" s="4"/>
      <c r="C11" s="26" t="s">
        <v>0</v>
      </c>
      <c r="D11" s="15" t="s">
        <v>14</v>
      </c>
      <c r="E11" s="22" t="s">
        <v>75</v>
      </c>
      <c r="F11" s="22" t="s">
        <v>78</v>
      </c>
      <c r="G11" s="22" t="s">
        <v>14</v>
      </c>
      <c r="H11" s="22" t="s">
        <v>18</v>
      </c>
      <c r="I11" s="36" t="s">
        <v>80</v>
      </c>
      <c r="J11" s="16"/>
    </row>
    <row r="12" spans="2:10" ht="12.75">
      <c r="B12" s="4"/>
      <c r="C12" s="5"/>
      <c r="D12" s="15" t="s">
        <v>15</v>
      </c>
      <c r="E12" s="22" t="s">
        <v>76</v>
      </c>
      <c r="F12" s="22" t="s">
        <v>76</v>
      </c>
      <c r="G12" s="22" t="s">
        <v>81</v>
      </c>
      <c r="H12" s="22" t="s">
        <v>16</v>
      </c>
      <c r="I12" s="36" t="s">
        <v>83</v>
      </c>
      <c r="J12" s="16"/>
    </row>
    <row r="13" spans="2:10" ht="12.75">
      <c r="B13" s="4"/>
      <c r="C13" s="5"/>
      <c r="D13" s="15" t="s">
        <v>19</v>
      </c>
      <c r="E13" s="22" t="s">
        <v>17</v>
      </c>
      <c r="F13" s="34" t="s">
        <v>79</v>
      </c>
      <c r="G13" s="22" t="s">
        <v>82</v>
      </c>
      <c r="H13" s="22" t="s">
        <v>83</v>
      </c>
      <c r="I13" s="37" t="s">
        <v>79</v>
      </c>
      <c r="J13" s="17"/>
    </row>
    <row r="14" spans="2:10" ht="12.75">
      <c r="B14" s="4"/>
      <c r="C14" s="5"/>
      <c r="D14" s="23" t="s">
        <v>74</v>
      </c>
      <c r="E14" s="22"/>
      <c r="F14" s="34"/>
      <c r="G14" s="22" t="s">
        <v>83</v>
      </c>
      <c r="H14" s="22" t="s">
        <v>79</v>
      </c>
      <c r="I14" s="22"/>
      <c r="J14" s="17"/>
    </row>
    <row r="15" spans="2:10" ht="13.5" thickBot="1">
      <c r="B15" s="7"/>
      <c r="C15" s="8"/>
      <c r="D15" s="14"/>
      <c r="E15" s="33"/>
      <c r="F15" s="33"/>
      <c r="G15" s="33"/>
      <c r="H15" s="33"/>
      <c r="I15" s="38"/>
      <c r="J15" s="16" t="s">
        <v>13</v>
      </c>
    </row>
    <row r="16" spans="2:10" ht="21" customHeight="1" thickTop="1">
      <c r="B16" s="9">
        <v>1</v>
      </c>
      <c r="C16" s="27" t="s">
        <v>1</v>
      </c>
      <c r="D16" s="76">
        <v>111900</v>
      </c>
      <c r="E16" s="77">
        <v>520100</v>
      </c>
      <c r="F16" s="77">
        <v>632000</v>
      </c>
      <c r="G16" s="77">
        <v>115257</v>
      </c>
      <c r="H16" s="77">
        <v>535703</v>
      </c>
      <c r="I16" s="78">
        <v>650960</v>
      </c>
      <c r="J16" s="2"/>
    </row>
    <row r="17" spans="2:10" ht="21" customHeight="1">
      <c r="B17" s="10">
        <v>2</v>
      </c>
      <c r="C17" s="28" t="s">
        <v>2</v>
      </c>
      <c r="D17" s="79">
        <v>17267</v>
      </c>
      <c r="E17" s="80">
        <v>75949</v>
      </c>
      <c r="F17" s="81">
        <v>93216</v>
      </c>
      <c r="G17" s="80">
        <v>17785.010000000002</v>
      </c>
      <c r="H17" s="80">
        <v>78227.47</v>
      </c>
      <c r="I17" s="82">
        <v>96012.48000000001</v>
      </c>
      <c r="J17" s="2"/>
    </row>
    <row r="18" spans="2:10" ht="21" customHeight="1">
      <c r="B18" s="10">
        <v>3</v>
      </c>
      <c r="C18" s="28" t="s">
        <v>3</v>
      </c>
      <c r="D18" s="24">
        <v>0</v>
      </c>
      <c r="E18" s="31"/>
      <c r="F18" s="31"/>
      <c r="G18" s="31"/>
      <c r="H18" s="31"/>
      <c r="I18" s="39"/>
      <c r="J18" s="2"/>
    </row>
    <row r="19" spans="2:10" ht="21" customHeight="1">
      <c r="B19" s="10">
        <v>4</v>
      </c>
      <c r="C19" s="28" t="s">
        <v>4</v>
      </c>
      <c r="D19" s="24">
        <v>0</v>
      </c>
      <c r="E19" s="31"/>
      <c r="F19" s="31"/>
      <c r="G19" s="31"/>
      <c r="H19" s="31"/>
      <c r="I19" s="39"/>
      <c r="J19" s="2"/>
    </row>
    <row r="20" spans="2:10" ht="21" customHeight="1">
      <c r="B20" s="10">
        <v>5</v>
      </c>
      <c r="C20" s="28" t="s">
        <v>5</v>
      </c>
      <c r="D20" s="24">
        <v>0</v>
      </c>
      <c r="E20" s="31"/>
      <c r="F20" s="31"/>
      <c r="G20" s="31"/>
      <c r="H20" s="31"/>
      <c r="I20" s="42"/>
      <c r="J20" s="2"/>
    </row>
    <row r="21" spans="2:10" ht="21" customHeight="1">
      <c r="B21" s="10">
        <v>6</v>
      </c>
      <c r="C21" s="28" t="s">
        <v>6</v>
      </c>
      <c r="D21" s="24">
        <v>0</v>
      </c>
      <c r="E21" s="31"/>
      <c r="F21" s="35"/>
      <c r="G21" s="31"/>
      <c r="H21" s="21"/>
      <c r="I21" s="39"/>
      <c r="J21" s="2"/>
    </row>
    <row r="22" spans="2:10" ht="17.25" customHeight="1" thickBot="1">
      <c r="B22" s="11">
        <v>7</v>
      </c>
      <c r="C22" s="29" t="s">
        <v>12</v>
      </c>
      <c r="D22" s="83">
        <v>129167</v>
      </c>
      <c r="E22" s="84">
        <v>596049</v>
      </c>
      <c r="F22" s="84">
        <v>725216</v>
      </c>
      <c r="G22" s="84">
        <v>133042.01</v>
      </c>
      <c r="H22" s="85">
        <v>613930.47</v>
      </c>
      <c r="I22" s="86">
        <v>746972.48</v>
      </c>
      <c r="J22" s="2"/>
    </row>
    <row r="23" spans="2:10" ht="14.25" customHeight="1" thickBot="1" thickTop="1">
      <c r="B23" s="18"/>
      <c r="C23" s="40" t="s">
        <v>7</v>
      </c>
      <c r="D23" s="87"/>
      <c r="E23" s="88"/>
      <c r="F23" s="88"/>
      <c r="G23" s="89"/>
      <c r="H23" s="90"/>
      <c r="I23" s="91"/>
      <c r="J23" s="2"/>
    </row>
    <row r="24" spans="2:10" ht="23.25" customHeight="1" thickBot="1" thickTop="1">
      <c r="B24" s="19">
        <v>8</v>
      </c>
      <c r="C24" s="30" t="s">
        <v>11</v>
      </c>
      <c r="D24" s="92">
        <v>0</v>
      </c>
      <c r="E24" s="93"/>
      <c r="F24" s="93"/>
      <c r="G24" s="94"/>
      <c r="H24" s="93"/>
      <c r="I24" s="95"/>
      <c r="J24" s="2"/>
    </row>
    <row r="25" spans="2:10" ht="15" thickTop="1">
      <c r="B25" s="12">
        <v>9</v>
      </c>
      <c r="C25" s="13" t="s">
        <v>8</v>
      </c>
      <c r="D25" s="96" t="s">
        <v>44</v>
      </c>
      <c r="E25" s="97"/>
      <c r="F25" s="97"/>
      <c r="G25" s="98"/>
      <c r="H25" s="97"/>
      <c r="I25" s="99"/>
      <c r="J25" s="2"/>
    </row>
    <row r="26" spans="2:10" ht="18.75" customHeight="1" thickBot="1">
      <c r="B26" s="7"/>
      <c r="C26" s="75" t="s">
        <v>9</v>
      </c>
      <c r="D26" s="100">
        <v>129167</v>
      </c>
      <c r="E26" s="88">
        <v>596049</v>
      </c>
      <c r="F26" s="88">
        <v>725216</v>
      </c>
      <c r="G26" s="88">
        <v>133042.01</v>
      </c>
      <c r="H26" s="88">
        <v>613930.47</v>
      </c>
      <c r="I26" s="91">
        <v>746972.48</v>
      </c>
      <c r="J26" s="2"/>
    </row>
    <row r="27" spans="2:10" ht="13.5" thickTop="1">
      <c r="B27" s="2"/>
      <c r="C27" s="2"/>
      <c r="D27" s="2"/>
      <c r="E27" s="2"/>
      <c r="F27" s="2"/>
      <c r="G27" s="2"/>
      <c r="H27" s="2"/>
      <c r="I27" s="2"/>
      <c r="J27" s="2"/>
    </row>
    <row r="32" ht="12.75">
      <c r="E32" s="6" t="s">
        <v>68</v>
      </c>
    </row>
  </sheetData>
  <sheetProtection/>
  <printOptions/>
  <pageMargins left="0.54" right="0.52" top="0.54" bottom="0.91" header="0.36" footer="0.5"/>
  <pageSetup fitToHeight="1" fitToWidth="1" orientation="landscape" r:id="rId1"/>
  <headerFooter alignWithMargins="0">
    <oddFooter>&amp;R&amp;"Arial Narrow,Regular"&amp;5MQHC Grant Program Funding Continuation Application 
 Budget Information Form</oddFooter>
  </headerFooter>
</worksheet>
</file>

<file path=xl/worksheets/sheet3.xml><?xml version="1.0" encoding="utf-8"?>
<worksheet xmlns="http://schemas.openxmlformats.org/spreadsheetml/2006/main" xmlns:r="http://schemas.openxmlformats.org/officeDocument/2006/relationships">
  <dimension ref="A1:N36"/>
  <sheetViews>
    <sheetView tabSelected="1" zoomScalePageLayoutView="0" workbookViewId="0" topLeftCell="A16">
      <selection activeCell="F4" sqref="F4"/>
    </sheetView>
  </sheetViews>
  <sheetFormatPr defaultColWidth="9.140625" defaultRowHeight="12.75"/>
  <cols>
    <col min="1" max="1" width="10.57421875" style="0" customWidth="1"/>
    <col min="2" max="2" width="6.421875" style="0" customWidth="1"/>
    <col min="3" max="3" width="9.28125" style="0" customWidth="1"/>
    <col min="4" max="4" width="10.28125" style="0" customWidth="1"/>
    <col min="5" max="5" width="9.421875" style="0" bestFit="1" customWidth="1"/>
    <col min="6" max="6" width="11.00390625" style="0" bestFit="1" customWidth="1"/>
    <col min="7" max="8" width="9.421875" style="0" bestFit="1" customWidth="1"/>
    <col min="9" max="9" width="12.00390625" style="0" customWidth="1"/>
    <col min="10" max="10" width="8.28125" style="0" customWidth="1"/>
    <col min="11" max="11" width="10.8515625" style="0" customWidth="1"/>
    <col min="12" max="12" width="10.140625" style="0" bestFit="1" customWidth="1"/>
    <col min="13" max="13" width="11.421875" style="0" customWidth="1"/>
    <col min="14" max="14" width="13.57421875" style="0" customWidth="1"/>
    <col min="15" max="15" width="12.7109375" style="0" customWidth="1"/>
  </cols>
  <sheetData>
    <row r="1" spans="1:13" s="117" customFormat="1" ht="18.75">
      <c r="A1" s="116" t="s">
        <v>85</v>
      </c>
      <c r="B1" s="116"/>
      <c r="C1" s="116"/>
      <c r="D1" s="116"/>
      <c r="E1" s="116"/>
      <c r="F1" s="116"/>
      <c r="G1" s="116"/>
      <c r="H1" s="116"/>
      <c r="I1" s="116"/>
      <c r="J1" s="116"/>
      <c r="K1" s="116"/>
      <c r="L1" s="116"/>
      <c r="M1" s="116"/>
    </row>
    <row r="2" spans="1:13" s="119" customFormat="1" ht="15.75">
      <c r="A2" s="118" t="s">
        <v>86</v>
      </c>
      <c r="B2" s="118"/>
      <c r="C2" s="118"/>
      <c r="D2" s="118"/>
      <c r="E2" s="118"/>
      <c r="F2" s="118"/>
      <c r="G2" s="118"/>
      <c r="H2" s="118"/>
      <c r="I2" s="118"/>
      <c r="J2" s="118"/>
      <c r="K2" s="118"/>
      <c r="L2" s="118"/>
      <c r="M2" s="118"/>
    </row>
    <row r="3" spans="1:13" ht="12.75">
      <c r="A3" s="20" t="s">
        <v>87</v>
      </c>
      <c r="B3" s="20"/>
      <c r="C3" s="20"/>
      <c r="D3" s="20"/>
      <c r="E3" s="20"/>
      <c r="F3" s="20"/>
      <c r="G3" s="20"/>
      <c r="H3" s="20"/>
      <c r="I3" s="20"/>
      <c r="J3" s="20"/>
      <c r="K3" s="20"/>
      <c r="L3" s="20"/>
      <c r="M3" s="20"/>
    </row>
    <row r="4" ht="12.75">
      <c r="C4" t="s">
        <v>85</v>
      </c>
    </row>
    <row r="5" spans="2:12" ht="45" customHeight="1">
      <c r="B5" s="130" t="s">
        <v>88</v>
      </c>
      <c r="C5" s="130"/>
      <c r="D5" s="130"/>
      <c r="E5" s="130"/>
      <c r="F5" s="130"/>
      <c r="G5" s="130"/>
      <c r="H5" s="130"/>
      <c r="I5" s="130"/>
      <c r="J5" s="130"/>
      <c r="K5" s="130"/>
      <c r="L5" s="130"/>
    </row>
    <row r="6" ht="12.75">
      <c r="E6" t="s">
        <v>89</v>
      </c>
    </row>
    <row r="8" spans="2:13" ht="15">
      <c r="B8" s="131" t="s">
        <v>47</v>
      </c>
      <c r="C8" s="131"/>
      <c r="D8" s="131" t="s">
        <v>48</v>
      </c>
      <c r="E8" s="131"/>
      <c r="F8" s="131" t="s">
        <v>49</v>
      </c>
      <c r="G8" s="131"/>
      <c r="H8" s="131" t="s">
        <v>50</v>
      </c>
      <c r="I8" s="131"/>
      <c r="J8" s="131" t="s">
        <v>51</v>
      </c>
      <c r="K8" s="131"/>
      <c r="L8" s="131" t="s">
        <v>52</v>
      </c>
      <c r="M8" s="131"/>
    </row>
    <row r="9" spans="2:13" s="108" customFormat="1" ht="15">
      <c r="B9" s="132">
        <v>0</v>
      </c>
      <c r="C9" s="132"/>
      <c r="D9" s="132">
        <v>0.2</v>
      </c>
      <c r="E9" s="132"/>
      <c r="F9" s="132">
        <v>0.4</v>
      </c>
      <c r="G9" s="132"/>
      <c r="H9" s="132">
        <v>0.6</v>
      </c>
      <c r="I9" s="132"/>
      <c r="J9" s="132">
        <v>0.8</v>
      </c>
      <c r="K9" s="132"/>
      <c r="L9" s="132">
        <v>1</v>
      </c>
      <c r="M9" s="132"/>
    </row>
    <row r="10" spans="2:13" s="108" customFormat="1" ht="15">
      <c r="B10" s="132" t="s">
        <v>53</v>
      </c>
      <c r="C10" s="132"/>
      <c r="D10" s="132" t="s">
        <v>54</v>
      </c>
      <c r="E10" s="132"/>
      <c r="F10" s="132" t="s">
        <v>55</v>
      </c>
      <c r="G10" s="132"/>
      <c r="H10" s="132" t="s">
        <v>56</v>
      </c>
      <c r="I10" s="132"/>
      <c r="J10" s="132" t="s">
        <v>57</v>
      </c>
      <c r="K10" s="132"/>
      <c r="L10" s="132" t="s">
        <v>58</v>
      </c>
      <c r="M10" s="132"/>
    </row>
    <row r="11" spans="1:13" s="108" customFormat="1" ht="15">
      <c r="A11" s="120" t="s">
        <v>59</v>
      </c>
      <c r="B11" s="121" t="s">
        <v>60</v>
      </c>
      <c r="C11" s="121" t="s">
        <v>61</v>
      </c>
      <c r="D11" s="121" t="s">
        <v>60</v>
      </c>
      <c r="E11" s="121" t="s">
        <v>61</v>
      </c>
      <c r="F11" s="121" t="s">
        <v>60</v>
      </c>
      <c r="G11" s="121" t="s">
        <v>61</v>
      </c>
      <c r="H11" s="121" t="s">
        <v>60</v>
      </c>
      <c r="I11" s="121" t="s">
        <v>61</v>
      </c>
      <c r="J11" s="121" t="s">
        <v>60</v>
      </c>
      <c r="K11" s="121" t="s">
        <v>61</v>
      </c>
      <c r="L11" s="121" t="s">
        <v>60</v>
      </c>
      <c r="M11" s="121" t="s">
        <v>61</v>
      </c>
    </row>
    <row r="12" spans="1:13" ht="12.75">
      <c r="A12" s="120">
        <v>1</v>
      </c>
      <c r="B12" s="122">
        <v>0</v>
      </c>
      <c r="C12" s="122">
        <v>11880</v>
      </c>
      <c r="D12" s="122">
        <f aca="true" t="shared" si="0" ref="D12:D23">+C12+1</f>
        <v>11881</v>
      </c>
      <c r="E12" s="122">
        <f aca="true" t="shared" si="1" ref="E12:E23">+C12*1.2</f>
        <v>14256</v>
      </c>
      <c r="F12" s="122">
        <f aca="true" t="shared" si="2" ref="F12:F23">+E12+1</f>
        <v>14257</v>
      </c>
      <c r="G12" s="122">
        <f aca="true" t="shared" si="3" ref="G12:G23">+C12*1.4</f>
        <v>16632</v>
      </c>
      <c r="H12" s="122">
        <f aca="true" t="shared" si="4" ref="H12:H23">+G12+1</f>
        <v>16633</v>
      </c>
      <c r="I12" s="122">
        <f aca="true" t="shared" si="5" ref="I12:I23">+C12*1.6</f>
        <v>19008</v>
      </c>
      <c r="J12" s="122">
        <f aca="true" t="shared" si="6" ref="J12:J23">+I12+1</f>
        <v>19009</v>
      </c>
      <c r="K12" s="122">
        <f aca="true" t="shared" si="7" ref="K12:K23">+C12*1.8</f>
        <v>21384</v>
      </c>
      <c r="L12" s="122">
        <f aca="true" t="shared" si="8" ref="L12:L23">+K12+1</f>
        <v>21385</v>
      </c>
      <c r="M12" s="122">
        <f aca="true" t="shared" si="9" ref="M12:M23">+C12*2</f>
        <v>23760</v>
      </c>
    </row>
    <row r="13" spans="1:13" ht="12.75">
      <c r="A13" s="120">
        <v>2</v>
      </c>
      <c r="B13" s="122">
        <v>0</v>
      </c>
      <c r="C13" s="122">
        <v>16020</v>
      </c>
      <c r="D13" s="122">
        <f t="shared" si="0"/>
        <v>16021</v>
      </c>
      <c r="E13" s="122">
        <f t="shared" si="1"/>
        <v>19224</v>
      </c>
      <c r="F13" s="122">
        <f t="shared" si="2"/>
        <v>19225</v>
      </c>
      <c r="G13" s="122">
        <f t="shared" si="3"/>
        <v>22428</v>
      </c>
      <c r="H13" s="122">
        <f t="shared" si="4"/>
        <v>22429</v>
      </c>
      <c r="I13" s="122">
        <f t="shared" si="5"/>
        <v>25632</v>
      </c>
      <c r="J13" s="122">
        <f t="shared" si="6"/>
        <v>25633</v>
      </c>
      <c r="K13" s="122">
        <f t="shared" si="7"/>
        <v>28836</v>
      </c>
      <c r="L13" s="122">
        <f t="shared" si="8"/>
        <v>28837</v>
      </c>
      <c r="M13" s="122">
        <f t="shared" si="9"/>
        <v>32040</v>
      </c>
    </row>
    <row r="14" spans="1:13" ht="12.75">
      <c r="A14" s="120">
        <v>3</v>
      </c>
      <c r="B14" s="122">
        <v>0</v>
      </c>
      <c r="C14" s="122">
        <v>20160</v>
      </c>
      <c r="D14" s="122">
        <f t="shared" si="0"/>
        <v>20161</v>
      </c>
      <c r="E14" s="122">
        <f t="shared" si="1"/>
        <v>24192</v>
      </c>
      <c r="F14" s="122">
        <f t="shared" si="2"/>
        <v>24193</v>
      </c>
      <c r="G14" s="122">
        <f t="shared" si="3"/>
        <v>28224</v>
      </c>
      <c r="H14" s="122">
        <f t="shared" si="4"/>
        <v>28225</v>
      </c>
      <c r="I14" s="122">
        <f t="shared" si="5"/>
        <v>32256</v>
      </c>
      <c r="J14" s="122">
        <f t="shared" si="6"/>
        <v>32257</v>
      </c>
      <c r="K14" s="122">
        <f t="shared" si="7"/>
        <v>36288</v>
      </c>
      <c r="L14" s="122">
        <f t="shared" si="8"/>
        <v>36289</v>
      </c>
      <c r="M14" s="122">
        <f t="shared" si="9"/>
        <v>40320</v>
      </c>
    </row>
    <row r="15" spans="1:13" ht="12.75">
      <c r="A15" s="120">
        <v>4</v>
      </c>
      <c r="B15" s="122">
        <v>0</v>
      </c>
      <c r="C15" s="122">
        <v>24300</v>
      </c>
      <c r="D15" s="122">
        <f t="shared" si="0"/>
        <v>24301</v>
      </c>
      <c r="E15" s="122">
        <f t="shared" si="1"/>
        <v>29160</v>
      </c>
      <c r="F15" s="122">
        <f t="shared" si="2"/>
        <v>29161</v>
      </c>
      <c r="G15" s="122">
        <f t="shared" si="3"/>
        <v>34020</v>
      </c>
      <c r="H15" s="122">
        <f t="shared" si="4"/>
        <v>34021</v>
      </c>
      <c r="I15" s="122">
        <f t="shared" si="5"/>
        <v>38880</v>
      </c>
      <c r="J15" s="122">
        <f t="shared" si="6"/>
        <v>38881</v>
      </c>
      <c r="K15" s="122">
        <f t="shared" si="7"/>
        <v>43740</v>
      </c>
      <c r="L15" s="122">
        <f t="shared" si="8"/>
        <v>43741</v>
      </c>
      <c r="M15" s="122">
        <f t="shared" si="9"/>
        <v>48600</v>
      </c>
    </row>
    <row r="16" spans="1:13" ht="12.75">
      <c r="A16" s="120">
        <v>5</v>
      </c>
      <c r="B16" s="122">
        <v>0</v>
      </c>
      <c r="C16" s="122">
        <v>28440</v>
      </c>
      <c r="D16" s="122">
        <f t="shared" si="0"/>
        <v>28441</v>
      </c>
      <c r="E16" s="122">
        <f t="shared" si="1"/>
        <v>34128</v>
      </c>
      <c r="F16" s="122">
        <f t="shared" si="2"/>
        <v>34129</v>
      </c>
      <c r="G16" s="122">
        <f t="shared" si="3"/>
        <v>39816</v>
      </c>
      <c r="H16" s="122">
        <f t="shared" si="4"/>
        <v>39817</v>
      </c>
      <c r="I16" s="122">
        <f t="shared" si="5"/>
        <v>45504</v>
      </c>
      <c r="J16" s="122">
        <f t="shared" si="6"/>
        <v>45505</v>
      </c>
      <c r="K16" s="122">
        <f t="shared" si="7"/>
        <v>51192</v>
      </c>
      <c r="L16" s="122">
        <f t="shared" si="8"/>
        <v>51193</v>
      </c>
      <c r="M16" s="122">
        <f t="shared" si="9"/>
        <v>56880</v>
      </c>
    </row>
    <row r="17" spans="1:13" ht="12.75">
      <c r="A17" s="120">
        <v>6</v>
      </c>
      <c r="B17" s="122">
        <v>0</v>
      </c>
      <c r="C17" s="122">
        <v>32580</v>
      </c>
      <c r="D17" s="122">
        <f t="shared" si="0"/>
        <v>32581</v>
      </c>
      <c r="E17" s="122">
        <f t="shared" si="1"/>
        <v>39096</v>
      </c>
      <c r="F17" s="122">
        <f t="shared" si="2"/>
        <v>39097</v>
      </c>
      <c r="G17" s="122">
        <f t="shared" si="3"/>
        <v>45612</v>
      </c>
      <c r="H17" s="122">
        <f t="shared" si="4"/>
        <v>45613</v>
      </c>
      <c r="I17" s="122">
        <f t="shared" si="5"/>
        <v>52128</v>
      </c>
      <c r="J17" s="122">
        <f t="shared" si="6"/>
        <v>52129</v>
      </c>
      <c r="K17" s="122">
        <f t="shared" si="7"/>
        <v>58644</v>
      </c>
      <c r="L17" s="122">
        <f t="shared" si="8"/>
        <v>58645</v>
      </c>
      <c r="M17" s="122">
        <f t="shared" si="9"/>
        <v>65160</v>
      </c>
    </row>
    <row r="18" spans="1:13" ht="12.75">
      <c r="A18" s="120">
        <v>7</v>
      </c>
      <c r="B18" s="122">
        <v>0</v>
      </c>
      <c r="C18" s="122">
        <v>36730</v>
      </c>
      <c r="D18" s="122">
        <f t="shared" si="0"/>
        <v>36731</v>
      </c>
      <c r="E18" s="122">
        <f t="shared" si="1"/>
        <v>44076</v>
      </c>
      <c r="F18" s="122">
        <f t="shared" si="2"/>
        <v>44077</v>
      </c>
      <c r="G18" s="122">
        <f t="shared" si="3"/>
        <v>51422</v>
      </c>
      <c r="H18" s="122">
        <f t="shared" si="4"/>
        <v>51423</v>
      </c>
      <c r="I18" s="122">
        <f t="shared" si="5"/>
        <v>58768</v>
      </c>
      <c r="J18" s="122">
        <f t="shared" si="6"/>
        <v>58769</v>
      </c>
      <c r="K18" s="122">
        <f t="shared" si="7"/>
        <v>66114</v>
      </c>
      <c r="L18" s="122">
        <f t="shared" si="8"/>
        <v>66115</v>
      </c>
      <c r="M18" s="122">
        <f t="shared" si="9"/>
        <v>73460</v>
      </c>
    </row>
    <row r="19" spans="1:13" ht="12.75">
      <c r="A19" s="120">
        <v>8</v>
      </c>
      <c r="B19" s="122">
        <v>0</v>
      </c>
      <c r="C19" s="122">
        <v>40890</v>
      </c>
      <c r="D19" s="122">
        <f t="shared" si="0"/>
        <v>40891</v>
      </c>
      <c r="E19" s="122">
        <f t="shared" si="1"/>
        <v>49068</v>
      </c>
      <c r="F19" s="122">
        <f t="shared" si="2"/>
        <v>49069</v>
      </c>
      <c r="G19" s="122">
        <f t="shared" si="3"/>
        <v>57246</v>
      </c>
      <c r="H19" s="122">
        <f t="shared" si="4"/>
        <v>57247</v>
      </c>
      <c r="I19" s="122">
        <f t="shared" si="5"/>
        <v>65424</v>
      </c>
      <c r="J19" s="122">
        <f t="shared" si="6"/>
        <v>65425</v>
      </c>
      <c r="K19" s="122">
        <f t="shared" si="7"/>
        <v>73602</v>
      </c>
      <c r="L19" s="122">
        <f t="shared" si="8"/>
        <v>73603</v>
      </c>
      <c r="M19" s="122">
        <f t="shared" si="9"/>
        <v>81780</v>
      </c>
    </row>
    <row r="20" spans="1:13" ht="12.75">
      <c r="A20" s="120">
        <v>9</v>
      </c>
      <c r="B20" s="122">
        <v>0</v>
      </c>
      <c r="C20" s="122">
        <f>+C19+4160</f>
        <v>45050</v>
      </c>
      <c r="D20" s="122">
        <f t="shared" si="0"/>
        <v>45051</v>
      </c>
      <c r="E20" s="122">
        <f t="shared" si="1"/>
        <v>54060</v>
      </c>
      <c r="F20" s="122">
        <f t="shared" si="2"/>
        <v>54061</v>
      </c>
      <c r="G20" s="122">
        <f t="shared" si="3"/>
        <v>63069.99999999999</v>
      </c>
      <c r="H20" s="122">
        <f t="shared" si="4"/>
        <v>63070.99999999999</v>
      </c>
      <c r="I20" s="122">
        <f t="shared" si="5"/>
        <v>72080</v>
      </c>
      <c r="J20" s="122">
        <f t="shared" si="6"/>
        <v>72081</v>
      </c>
      <c r="K20" s="122">
        <f t="shared" si="7"/>
        <v>81090</v>
      </c>
      <c r="L20" s="122">
        <f t="shared" si="8"/>
        <v>81091</v>
      </c>
      <c r="M20" s="122">
        <f t="shared" si="9"/>
        <v>90100</v>
      </c>
    </row>
    <row r="21" spans="1:13" ht="12.75">
      <c r="A21" s="120">
        <v>10</v>
      </c>
      <c r="B21" s="122">
        <v>0</v>
      </c>
      <c r="C21" s="122">
        <f>+C20+4160</f>
        <v>49210</v>
      </c>
      <c r="D21" s="122">
        <f t="shared" si="0"/>
        <v>49211</v>
      </c>
      <c r="E21" s="122">
        <f t="shared" si="1"/>
        <v>59052</v>
      </c>
      <c r="F21" s="122">
        <f t="shared" si="2"/>
        <v>59053</v>
      </c>
      <c r="G21" s="122">
        <f t="shared" si="3"/>
        <v>68894</v>
      </c>
      <c r="H21" s="122">
        <f t="shared" si="4"/>
        <v>68895</v>
      </c>
      <c r="I21" s="122">
        <f t="shared" si="5"/>
        <v>78736</v>
      </c>
      <c r="J21" s="122">
        <f t="shared" si="6"/>
        <v>78737</v>
      </c>
      <c r="K21" s="122">
        <f t="shared" si="7"/>
        <v>88578</v>
      </c>
      <c r="L21" s="122">
        <f t="shared" si="8"/>
        <v>88579</v>
      </c>
      <c r="M21" s="122">
        <f t="shared" si="9"/>
        <v>98420</v>
      </c>
    </row>
    <row r="22" spans="1:13" ht="12.75">
      <c r="A22" s="120">
        <v>11</v>
      </c>
      <c r="B22" s="122">
        <v>0</v>
      </c>
      <c r="C22" s="122">
        <f>+C21+4160</f>
        <v>53370</v>
      </c>
      <c r="D22" s="122">
        <f t="shared" si="0"/>
        <v>53371</v>
      </c>
      <c r="E22" s="122">
        <f t="shared" si="1"/>
        <v>64044</v>
      </c>
      <c r="F22" s="122">
        <f t="shared" si="2"/>
        <v>64045</v>
      </c>
      <c r="G22" s="122">
        <f t="shared" si="3"/>
        <v>74718</v>
      </c>
      <c r="H22" s="122">
        <f t="shared" si="4"/>
        <v>74719</v>
      </c>
      <c r="I22" s="122">
        <f t="shared" si="5"/>
        <v>85392</v>
      </c>
      <c r="J22" s="122">
        <f t="shared" si="6"/>
        <v>85393</v>
      </c>
      <c r="K22" s="122">
        <f t="shared" si="7"/>
        <v>96066</v>
      </c>
      <c r="L22" s="122">
        <f t="shared" si="8"/>
        <v>96067</v>
      </c>
      <c r="M22" s="122">
        <f t="shared" si="9"/>
        <v>106740</v>
      </c>
    </row>
    <row r="23" spans="1:13" ht="12.75">
      <c r="A23" s="120">
        <v>12</v>
      </c>
      <c r="B23" s="122">
        <v>0</v>
      </c>
      <c r="C23" s="122">
        <f>+C22+4160</f>
        <v>57530</v>
      </c>
      <c r="D23" s="122">
        <f t="shared" si="0"/>
        <v>57531</v>
      </c>
      <c r="E23" s="122">
        <f t="shared" si="1"/>
        <v>69036</v>
      </c>
      <c r="F23" s="122">
        <f t="shared" si="2"/>
        <v>69037</v>
      </c>
      <c r="G23" s="122">
        <f t="shared" si="3"/>
        <v>80542</v>
      </c>
      <c r="H23" s="122">
        <f t="shared" si="4"/>
        <v>80543</v>
      </c>
      <c r="I23" s="122">
        <f t="shared" si="5"/>
        <v>92048</v>
      </c>
      <c r="J23" s="122">
        <f t="shared" si="6"/>
        <v>92049</v>
      </c>
      <c r="K23" s="122">
        <f t="shared" si="7"/>
        <v>103554</v>
      </c>
      <c r="L23" s="122">
        <f t="shared" si="8"/>
        <v>103555</v>
      </c>
      <c r="M23" s="122">
        <f t="shared" si="9"/>
        <v>115060</v>
      </c>
    </row>
    <row r="24" spans="1:13" ht="12.75">
      <c r="A24" s="2"/>
      <c r="B24" s="109"/>
      <c r="C24" s="109"/>
      <c r="D24" s="109"/>
      <c r="E24" s="109"/>
      <c r="F24" s="109"/>
      <c r="G24" s="109"/>
      <c r="H24" s="109"/>
      <c r="I24" s="109"/>
      <c r="J24" s="109"/>
      <c r="K24" s="109"/>
      <c r="L24" s="109"/>
      <c r="M24" s="109"/>
    </row>
    <row r="25" spans="1:13" ht="12.75">
      <c r="A25" t="s">
        <v>62</v>
      </c>
      <c r="F25" s="109"/>
      <c r="G25" s="109"/>
      <c r="H25" s="109"/>
      <c r="I25" s="109"/>
      <c r="J25" s="109"/>
      <c r="K25" s="109"/>
      <c r="L25" s="109"/>
      <c r="M25" s="109"/>
    </row>
    <row r="26" spans="1:13" ht="15">
      <c r="A26" s="110" t="s">
        <v>90</v>
      </c>
      <c r="F26" s="109"/>
      <c r="G26" s="109"/>
      <c r="H26" s="109"/>
      <c r="I26" s="109"/>
      <c r="J26" s="109"/>
      <c r="K26" s="109"/>
      <c r="L26" s="109"/>
      <c r="M26" s="109"/>
    </row>
    <row r="27" spans="1:13" ht="12.75">
      <c r="A27" t="s">
        <v>63</v>
      </c>
      <c r="I27" s="109"/>
      <c r="J27" s="109"/>
      <c r="K27" s="109"/>
      <c r="L27" s="109"/>
      <c r="M27" s="109"/>
    </row>
    <row r="28" spans="1:13" ht="12.75">
      <c r="A28" s="2"/>
      <c r="I28" s="109"/>
      <c r="J28" s="109"/>
      <c r="K28" s="109"/>
      <c r="L28" s="109"/>
      <c r="M28" s="109"/>
    </row>
    <row r="29" spans="1:13" ht="12.75">
      <c r="A29" s="2" t="s">
        <v>64</v>
      </c>
      <c r="F29" s="109"/>
      <c r="G29" s="109"/>
      <c r="H29" s="109"/>
      <c r="I29" s="109"/>
      <c r="J29" s="109"/>
      <c r="K29" s="109"/>
      <c r="L29" s="109"/>
      <c r="M29" s="109"/>
    </row>
    <row r="30" spans="1:12" ht="30.75" customHeight="1">
      <c r="A30" s="133" t="s">
        <v>91</v>
      </c>
      <c r="B30" s="134"/>
      <c r="C30" s="134"/>
      <c r="D30" s="134"/>
      <c r="E30" s="134"/>
      <c r="F30" s="134"/>
      <c r="G30" s="134"/>
      <c r="H30" s="134"/>
      <c r="I30" s="134"/>
      <c r="J30" s="134"/>
      <c r="K30" s="134"/>
      <c r="L30" s="134"/>
    </row>
    <row r="31" spans="1:5" ht="12.75">
      <c r="A31" s="112" t="s">
        <v>65</v>
      </c>
      <c r="B31" s="112"/>
      <c r="C31" s="112"/>
      <c r="D31" s="112"/>
      <c r="E31" s="112"/>
    </row>
    <row r="32" spans="1:14" ht="12.75">
      <c r="A32" t="s">
        <v>66</v>
      </c>
      <c r="F32" s="111"/>
      <c r="G32" s="111"/>
      <c r="H32" s="111"/>
      <c r="I32" s="111"/>
      <c r="J32" s="111"/>
      <c r="K32" s="111"/>
      <c r="L32" s="111"/>
      <c r="M32" s="111"/>
      <c r="N32" s="111"/>
    </row>
    <row r="33" spans="1:5" s="112" customFormat="1" ht="15" customHeight="1">
      <c r="A33" t="s">
        <v>92</v>
      </c>
      <c r="B33"/>
      <c r="C33"/>
      <c r="D33"/>
      <c r="E33"/>
    </row>
    <row r="34" ht="12.75">
      <c r="A34" t="s">
        <v>67</v>
      </c>
    </row>
    <row r="35" ht="12.75">
      <c r="A35" t="s">
        <v>93</v>
      </c>
    </row>
    <row r="36" ht="12.75">
      <c r="A36" t="s">
        <v>94</v>
      </c>
    </row>
  </sheetData>
  <sheetProtection/>
  <mergeCells count="20">
    <mergeCell ref="A30:L30"/>
    <mergeCell ref="B10:C10"/>
    <mergeCell ref="D10:E10"/>
    <mergeCell ref="F10:G10"/>
    <mergeCell ref="H10:I10"/>
    <mergeCell ref="J10:K10"/>
    <mergeCell ref="L10:M10"/>
    <mergeCell ref="B9:C9"/>
    <mergeCell ref="D9:E9"/>
    <mergeCell ref="F9:G9"/>
    <mergeCell ref="H9:I9"/>
    <mergeCell ref="J9:K9"/>
    <mergeCell ref="L9:M9"/>
    <mergeCell ref="B5:L5"/>
    <mergeCell ref="B8:C8"/>
    <mergeCell ref="D8:E8"/>
    <mergeCell ref="F8:G8"/>
    <mergeCell ref="H8:I8"/>
    <mergeCell ref="J8:K8"/>
    <mergeCell ref="L8:M8"/>
  </mergeCells>
  <hyperlinks>
    <hyperlink ref="A26" r:id="rId1" display="..\Local Settings\Temporary Internet Files\Content.IE5\Q3UUTZDL\12fedreg.shtml"/>
  </hyperlinks>
  <printOptions/>
  <pageMargins left="0.7" right="0.7"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rozelia.harris</dc:creator>
  <cp:keywords/>
  <dc:description/>
  <cp:lastModifiedBy>Amanda Lacaze</cp:lastModifiedBy>
  <cp:lastPrinted>2016-04-21T00:51:25Z</cp:lastPrinted>
  <dcterms:created xsi:type="dcterms:W3CDTF">2005-02-10T18:58:02Z</dcterms:created>
  <dcterms:modified xsi:type="dcterms:W3CDTF">2016-10-05T13:27:32Z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